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<sst xmlns="http://schemas.openxmlformats.org/spreadsheetml/2006/main" count="1093" uniqueCount="313">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</sst>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left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8">
      <selection activeCell="I18" sqref="I18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744386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284614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11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f>F13+F14</f>
        <v>721000</v>
      </c>
      <c r="H13" s="92">
        <f aca="true" t="shared" si="0" ref="H13:M13">G13+G14</f>
        <v>721000</v>
      </c>
      <c r="I13" s="92">
        <f t="shared" si="0"/>
        <v>721000</v>
      </c>
      <c r="J13" s="92">
        <f>I13+I14</f>
        <v>1029000</v>
      </c>
      <c r="K13" s="92"/>
      <c r="L13" s="92">
        <f t="shared" si="0"/>
        <v>0</v>
      </c>
      <c r="M13" s="92">
        <f t="shared" si="0"/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308000</v>
      </c>
      <c r="J14" s="68">
        <v>0</v>
      </c>
      <c r="K14" s="68"/>
      <c r="L14" s="68"/>
      <c r="M14" s="68"/>
      <c r="N14" s="70">
        <f>SUM(B14:M14)</f>
        <v>1029000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258000</v>
      </c>
      <c r="E15" s="44">
        <f t="shared" si="1"/>
        <v>258000</v>
      </c>
      <c r="F15" s="44">
        <f t="shared" si="1"/>
        <v>721000</v>
      </c>
      <c r="G15" s="44">
        <f t="shared" si="1"/>
        <v>721000</v>
      </c>
      <c r="H15" s="44">
        <f t="shared" si="1"/>
        <v>721000</v>
      </c>
      <c r="I15" s="44">
        <f>+SUM(I13:I14)</f>
        <v>1029000</v>
      </c>
      <c r="J15" s="44">
        <f>+SUM(J13:J14)</f>
        <v>1029000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1029000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 aca="true" t="shared" si="2" ref="C16:J16">B16+B17</f>
        <v>55004</v>
      </c>
      <c r="D16" s="92">
        <f t="shared" si="2"/>
        <v>138918</v>
      </c>
      <c r="E16" s="92">
        <f t="shared" si="2"/>
        <v>224000</v>
      </c>
      <c r="F16" s="92">
        <f t="shared" si="2"/>
        <v>343901</v>
      </c>
      <c r="G16" s="92">
        <f t="shared" si="2"/>
        <v>447870</v>
      </c>
      <c r="H16" s="92">
        <f t="shared" si="2"/>
        <v>515953</v>
      </c>
      <c r="I16" s="92">
        <f t="shared" si="2"/>
        <v>559679</v>
      </c>
      <c r="J16" s="92">
        <f t="shared" si="2"/>
        <v>641968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68083</v>
      </c>
      <c r="H17" s="68">
        <v>43726</v>
      </c>
      <c r="I17" s="68">
        <v>82289</v>
      </c>
      <c r="J17" s="68">
        <v>102418</v>
      </c>
      <c r="K17" s="68">
        <v>0</v>
      </c>
      <c r="L17" s="68">
        <v>0</v>
      </c>
      <c r="M17" s="68">
        <v>0</v>
      </c>
      <c r="N17" s="70">
        <f>SUM(B17:M17)</f>
        <v>744386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3" ref="D18:M18">D16+D17</f>
        <v>224000</v>
      </c>
      <c r="E18" s="44">
        <f t="shared" si="3"/>
        <v>343901</v>
      </c>
      <c r="F18" s="44">
        <f t="shared" si="3"/>
        <v>447870</v>
      </c>
      <c r="G18" s="44">
        <f t="shared" si="3"/>
        <v>515953</v>
      </c>
      <c r="H18" s="44">
        <f t="shared" si="3"/>
        <v>559679</v>
      </c>
      <c r="I18" s="44">
        <f t="shared" si="3"/>
        <v>641968</v>
      </c>
      <c r="J18" s="44">
        <f t="shared" si="3"/>
        <v>744386</v>
      </c>
      <c r="K18" s="44">
        <f t="shared" si="3"/>
        <v>0</v>
      </c>
      <c r="L18" s="44">
        <f t="shared" si="3"/>
        <v>0</v>
      </c>
      <c r="M18" s="44">
        <f t="shared" si="3"/>
        <v>0</v>
      </c>
      <c r="N18" s="86">
        <f>N17</f>
        <v>744386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4" ref="B19:H19">+B15-B18</f>
        <v>202996</v>
      </c>
      <c r="C19" s="44">
        <f t="shared" si="4"/>
        <v>119082</v>
      </c>
      <c r="D19" s="44">
        <f t="shared" si="4"/>
        <v>34000</v>
      </c>
      <c r="E19" s="44">
        <f t="shared" si="4"/>
        <v>-85901</v>
      </c>
      <c r="F19" s="44">
        <f t="shared" si="4"/>
        <v>273130</v>
      </c>
      <c r="G19" s="44">
        <f t="shared" si="4"/>
        <v>205047</v>
      </c>
      <c r="H19" s="44">
        <f t="shared" si="4"/>
        <v>161321</v>
      </c>
      <c r="I19" s="44">
        <f>+I15-I18</f>
        <v>387032</v>
      </c>
      <c r="J19" s="44">
        <f>+J15-J18</f>
        <v>284614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5" ref="B20:H20">IF(B15=0,0,B18/B15)</f>
        <v>0.2131937984496124</v>
      </c>
      <c r="C20" s="89">
        <f t="shared" si="5"/>
        <v>0.5384418604651163</v>
      </c>
      <c r="D20" s="89">
        <f t="shared" si="5"/>
        <v>0.8682170542635659</v>
      </c>
      <c r="E20" s="89">
        <f t="shared" si="5"/>
        <v>1.3329496124031008</v>
      </c>
      <c r="F20" s="89">
        <f>IF(F15=0,0,F18/F15)</f>
        <v>0.6211789181692094</v>
      </c>
      <c r="G20" s="89">
        <f>IF(G15=0,0,G18/G15)</f>
        <v>0.7156074895977809</v>
      </c>
      <c r="H20" s="89">
        <f t="shared" si="5"/>
        <v>0.776253814147018</v>
      </c>
      <c r="I20" s="89">
        <f>IF(I15=0,0,I18/I15)</f>
        <v>0.6238756073858115</v>
      </c>
      <c r="J20" s="89">
        <f>IF(J15=0,0,J18/J15)</f>
        <v>0.7234071914480078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18" t="s">
        <v>30</v>
      </c>
      <c r="B1" s="118"/>
    </row>
    <row r="2" spans="1:2" ht="15">
      <c r="A2" s="40" t="s">
        <v>31</v>
      </c>
      <c r="B2" s="40" t="s">
        <v>32</v>
      </c>
    </row>
    <row r="3" spans="1:2" ht="15">
      <c r="A3" s="119" t="s">
        <v>33</v>
      </c>
      <c r="B3" s="120"/>
    </row>
    <row r="4" spans="1:2" ht="15">
      <c r="A4" s="119"/>
      <c r="B4" s="120"/>
    </row>
    <row r="5" spans="1:2" ht="15">
      <c r="A5" s="119"/>
      <c r="B5" s="120"/>
    </row>
    <row r="6" spans="1:2" ht="15">
      <c r="A6" s="119"/>
      <c r="B6" s="120"/>
    </row>
    <row r="7" spans="1:2" ht="15">
      <c r="A7" s="119" t="s">
        <v>34</v>
      </c>
      <c r="B7" s="120"/>
    </row>
    <row r="8" spans="1:2" ht="15">
      <c r="A8" s="119"/>
      <c r="B8" s="120"/>
    </row>
    <row r="9" spans="1:2" ht="15">
      <c r="A9" s="119"/>
      <c r="B9" s="120"/>
    </row>
    <row r="10" spans="1:2" ht="15">
      <c r="A10" s="119"/>
      <c r="B10" s="120"/>
    </row>
    <row r="11" spans="1:2" ht="15">
      <c r="A11" s="119" t="s">
        <v>33</v>
      </c>
      <c r="B11" s="120"/>
    </row>
    <row r="12" spans="1:2" ht="15">
      <c r="A12" s="119"/>
      <c r="B12" s="120"/>
    </row>
    <row r="13" spans="1:2" ht="15">
      <c r="A13" s="119"/>
      <c r="B13" s="120"/>
    </row>
    <row r="14" spans="1:2" ht="15">
      <c r="A14" s="119"/>
      <c r="B14" s="120"/>
    </row>
    <row r="15" spans="1:2" ht="15">
      <c r="A15" s="119" t="s">
        <v>34</v>
      </c>
      <c r="B15" s="120"/>
    </row>
    <row r="16" spans="1:2" ht="15">
      <c r="A16" s="119"/>
      <c r="B16" s="120"/>
    </row>
    <row r="17" spans="1:2" ht="15">
      <c r="A17" s="119"/>
      <c r="B17" s="120"/>
    </row>
    <row r="18" spans="1:2" ht="15">
      <c r="A18" s="119"/>
      <c r="B18" s="120"/>
    </row>
    <row r="19" spans="1:2" ht="15">
      <c r="A19" s="119" t="s">
        <v>33</v>
      </c>
      <c r="B19" s="120"/>
    </row>
    <row r="20" spans="1:2" ht="15">
      <c r="A20" s="119"/>
      <c r="B20" s="120"/>
    </row>
    <row r="21" spans="1:2" ht="15">
      <c r="A21" s="119"/>
      <c r="B21" s="120"/>
    </row>
    <row r="22" spans="1:2" ht="15">
      <c r="A22" s="119"/>
      <c r="B22" s="120"/>
    </row>
    <row r="23" spans="1:2" ht="15">
      <c r="A23" s="119" t="s">
        <v>34</v>
      </c>
      <c r="B23" s="120"/>
    </row>
    <row r="24" spans="1:2" ht="15">
      <c r="A24" s="119"/>
      <c r="B24" s="120"/>
    </row>
    <row r="25" spans="1:2" ht="15">
      <c r="A25" s="119"/>
      <c r="B25" s="120"/>
    </row>
    <row r="26" spans="1:2" ht="15">
      <c r="A26" s="119"/>
      <c r="B26" s="120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2019-04-24T20:21:35Z</dcterms:modified>
  <cp:category/>
  <cp:version/>
  <cp:contentType/>
  <cp:contentStatus/>
</cp:coreProperties>
</file>